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ynte\Google Drive\RAWNY\Funding\CountyRFP2022\"/>
    </mc:Choice>
  </mc:AlternateContent>
  <xr:revisionPtr revIDLastSave="0" documentId="8_{DC2CCC0B-E83F-4ABF-BF9F-A3A06E9C8C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5" l="1"/>
  <c r="C12" i="5"/>
  <c r="C13" i="5"/>
  <c r="C14" i="5"/>
  <c r="C15" i="5"/>
  <c r="C16" i="5"/>
  <c r="C17" i="5"/>
  <c r="C18" i="5"/>
  <c r="C19" i="5"/>
  <c r="C53" i="5" l="1"/>
  <c r="C21" i="5"/>
  <c r="C55" i="5" l="1"/>
  <c r="B53" i="5"/>
  <c r="B21" i="5"/>
  <c r="B55" i="5" l="1"/>
</calcChain>
</file>

<file path=xl/sharedStrings.xml><?xml version="1.0" encoding="utf-8"?>
<sst xmlns="http://schemas.openxmlformats.org/spreadsheetml/2006/main" count="42" uniqueCount="41">
  <si>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</si>
  <si>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</si>
  <si>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</si>
  <si>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</si>
  <si>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</si>
  <si>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</si>
  <si>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</si>
  <si>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</si>
  <si>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</si>
  <si>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</si>
  <si>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Executive Director .5 FTE (Ann Graham)</t>
  </si>
  <si>
    <t>Case Manager 1 FTE (to be hired)</t>
  </si>
  <si>
    <t>Finance/HR Staff 1 FTE (to be hired)</t>
  </si>
  <si>
    <t xml:space="preserve"> Coordinator 1 FTE (to be hired)</t>
  </si>
  <si>
    <t>Program Assistant 1 FTE (to be hired)</t>
  </si>
  <si>
    <t>Reentry Association of Wny, Inc.</t>
  </si>
  <si>
    <t>Occupancy</t>
  </si>
  <si>
    <t>Mileage @ .625/mile</t>
  </si>
  <si>
    <t>Office Supplies (ink, paper, postage, stationery supplies)</t>
  </si>
  <si>
    <t>Training Materials</t>
  </si>
  <si>
    <t>Landline Phone</t>
  </si>
  <si>
    <t>Technology (software, routers, internet, modem)</t>
  </si>
  <si>
    <t>Cell Phones</t>
  </si>
  <si>
    <t>Public Education, Conference, Marketing</t>
  </si>
  <si>
    <t>Administrative Overhead @ 10%</t>
  </si>
  <si>
    <t>Subcontract-Rochester Reentry Advocates Civil Legal Services (30  clients/yr)</t>
  </si>
  <si>
    <t>Subcontract-Broccolo Tree &amp; Landscape (4 client/yr including wages)</t>
  </si>
  <si>
    <t>Subcontract-Delphi Rise (dedicated Health Home Care Manager)</t>
  </si>
  <si>
    <t>Subcontract-Grace House (20 clients/yr/5-10 nights/$40 night)</t>
  </si>
  <si>
    <t>Subcontract-Opportunity ROCS (job development, placement, assessment)</t>
  </si>
  <si>
    <t>Subcontract-Career Start (Reentry Employment Case Manager)</t>
  </si>
  <si>
    <t>Subcontract-House of Mercy (60 nights @ $70/night)</t>
  </si>
  <si>
    <t>Subcontract - Landscape Technicians 6 participants @ $3,500/participant)</t>
  </si>
  <si>
    <t>Subcontract-Elite Housing (rent subsidies, security deposits to Elite Housing &amp; other housing providers))</t>
  </si>
  <si>
    <t>Subcontract-Imprintable Solutions (6 clients/yr, including wages)</t>
  </si>
  <si>
    <t>Subcontract-HOPE Initiatives (15 clients/yr, including stipend)</t>
  </si>
  <si>
    <t>Subcontract-Peer Justice Mentors (4 FT &amp; 2 PT mentors, including wages)</t>
  </si>
  <si>
    <t>Equipment (laptops, printers, copier, office furniture)</t>
  </si>
  <si>
    <t>Stabilization Funds-Direct Client Assistance (cell phones, bus passes, ID, drivers liccense, birth certificates, emergency food, clothing, household items)</t>
  </si>
  <si>
    <t>Subcontract-Spiritus Christi Mental Health (@$100 per counseling hour)</t>
  </si>
  <si>
    <t>Stipends to student researchers at Roberts Wesleyan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</si>
</sst>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4" fontId="12" fillId="3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5"/>
  <sheetViews>
    <sheetView tabSelected="1" topLeftCell="A33" zoomScale="130" zoomScaleNormal="130" workbookViewId="0">
      <selection activeCell="B56" sqref="B56"/>
    </sheetView>
  </sheetViews>
  <sheetFormatPr defaultColWidth="14.42578125" defaultRowHeight="12.75"/>
  <cols>
    <col min="1" max="1" width="58.28515625" style="5" customWidth="1"/>
    <col min="2" max="2" width="17.5703125" style="5" customWidth="1"/>
    <col min="3" max="3" width="19.42578125" style="5" customWidth="1"/>
    <col min="4" max="4" width="29.28515625" style="5" customWidth="1"/>
    <col min="5" max="16384" width="14.42578125" style="5"/>
  </cols>
  <sheetData>
    <row r="1" spans="1:26" ht="38.25" customHeight="1">
      <c r="A1" s="42" t="s">
        <v>6</v>
      </c>
      <c r="B1" s="43"/>
      <c r="C1" s="44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5" t="s">
        <v>4</v>
      </c>
      <c r="B2" s="46"/>
      <c r="C2" s="47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9" t="s">
        <v>15</v>
      </c>
      <c r="B3" s="40"/>
      <c r="C3" s="41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8.25">
      <c r="A4" s="21" t="s">
        <v>7</v>
      </c>
      <c r="B4" s="35" t="s">
        <v>8</v>
      </c>
      <c r="C4" s="36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 t="s">
        <v>10</v>
      </c>
      <c r="B5" s="37">
        <v>50000</v>
      </c>
      <c r="C5" s="30">
        <v>212323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 t="s">
        <v>12</v>
      </c>
      <c r="B6" s="37">
        <v>50000</v>
      </c>
      <c r="C6" s="30">
        <v>212323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 t="s">
        <v>13</v>
      </c>
      <c r="B7" s="37">
        <v>48000</v>
      </c>
      <c r="C7" s="30">
        <v>203830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 t="s">
        <v>11</v>
      </c>
      <c r="B8" s="37">
        <v>44000</v>
      </c>
      <c r="C8" s="30">
        <v>186844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 t="s">
        <v>11</v>
      </c>
      <c r="B9" s="31">
        <v>44000</v>
      </c>
      <c r="C9" s="30">
        <v>186844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 t="s">
        <v>14</v>
      </c>
      <c r="B10" s="31">
        <v>42000</v>
      </c>
      <c r="C10" s="30">
        <v>178351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31"/>
      <c r="C11" s="30">
        <f t="shared" ref="C11:C19" si="0">B11*4</f>
        <v>0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31"/>
      <c r="C12" s="30">
        <f t="shared" si="0"/>
        <v>0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31"/>
      <c r="C13" s="30">
        <f t="shared" si="0"/>
        <v>0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31"/>
      <c r="C14" s="30">
        <f t="shared" si="0"/>
        <v>0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1"/>
      <c r="C15" s="30">
        <f t="shared" si="0"/>
        <v>0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1"/>
      <c r="C16" s="30">
        <f t="shared" si="0"/>
        <v>0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1"/>
      <c r="C17" s="30">
        <f t="shared" si="0"/>
        <v>0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1"/>
      <c r="C18" s="30">
        <f t="shared" si="0"/>
        <v>0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1"/>
      <c r="C19" s="30">
        <f t="shared" si="0"/>
        <v>0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4" t="s">
        <v>5</v>
      </c>
      <c r="B20" s="31">
        <v>47151</v>
      </c>
      <c r="C20" s="30">
        <v>237874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4" t="s">
        <v>0</v>
      </c>
      <c r="B21" s="11">
        <f>SUM(B5:B20)</f>
        <v>325151</v>
      </c>
      <c r="C21" s="22">
        <f>SUM(C5:C20)</f>
        <v>1418389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8"/>
      <c r="B25" s="12"/>
      <c r="C25" s="23"/>
      <c r="D25" s="1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9" t="s">
        <v>16</v>
      </c>
      <c r="B26" s="32">
        <v>25000</v>
      </c>
      <c r="C26" s="32">
        <v>110000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9" t="s">
        <v>17</v>
      </c>
      <c r="B27" s="33">
        <v>1100</v>
      </c>
      <c r="C27" s="32">
        <v>4400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9" t="s">
        <v>40</v>
      </c>
      <c r="B28" s="33">
        <v>5000</v>
      </c>
      <c r="C28" s="32">
        <v>5000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9" t="s">
        <v>37</v>
      </c>
      <c r="B29" s="32">
        <v>6000</v>
      </c>
      <c r="C29" s="32">
        <v>9000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9" t="s">
        <v>18</v>
      </c>
      <c r="B30" s="32">
        <v>3000</v>
      </c>
      <c r="C30" s="32">
        <v>10000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9" t="s">
        <v>19</v>
      </c>
      <c r="B31" s="32">
        <v>700</v>
      </c>
      <c r="C31" s="32">
        <v>2800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9" t="s">
        <v>20</v>
      </c>
      <c r="B32" s="32">
        <v>1200</v>
      </c>
      <c r="C32" s="32">
        <v>4800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9" t="s">
        <v>21</v>
      </c>
      <c r="B33" s="32">
        <v>6500</v>
      </c>
      <c r="C33" s="32">
        <v>15000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 t="s">
        <v>22</v>
      </c>
      <c r="B34" s="33">
        <v>3000</v>
      </c>
      <c r="C34" s="32">
        <v>9000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 t="s">
        <v>23</v>
      </c>
      <c r="B35" s="33">
        <v>5000</v>
      </c>
      <c r="C35" s="32">
        <v>15000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9" t="s">
        <v>38</v>
      </c>
      <c r="B36" s="32">
        <v>50000</v>
      </c>
      <c r="C36" s="32">
        <v>200000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9" t="s">
        <v>24</v>
      </c>
      <c r="B37" s="32">
        <v>37665</v>
      </c>
      <c r="C37" s="32">
        <v>159838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 t="s">
        <v>33</v>
      </c>
      <c r="B38" s="32">
        <v>100000</v>
      </c>
      <c r="C38" s="32">
        <v>400000</v>
      </c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 t="s">
        <v>31</v>
      </c>
      <c r="B39" s="32">
        <v>3500</v>
      </c>
      <c r="C39" s="32">
        <v>14000</v>
      </c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9" t="s">
        <v>28</v>
      </c>
      <c r="B40" s="32">
        <v>8000</v>
      </c>
      <c r="C40" s="32">
        <v>32000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9" t="s">
        <v>34</v>
      </c>
      <c r="B41" s="32">
        <v>64704</v>
      </c>
      <c r="C41" s="32">
        <v>258816</v>
      </c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29" t="s">
        <v>26</v>
      </c>
      <c r="B42" s="32">
        <v>75200</v>
      </c>
      <c r="C42" s="32">
        <v>300800</v>
      </c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9" t="s">
        <v>30</v>
      </c>
      <c r="B43" s="32">
        <v>50000</v>
      </c>
      <c r="C43" s="32">
        <v>200000</v>
      </c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9" t="s">
        <v>36</v>
      </c>
      <c r="B44" s="32">
        <v>250000</v>
      </c>
      <c r="C44" s="32">
        <v>1000000</v>
      </c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9" t="s">
        <v>35</v>
      </c>
      <c r="B45" s="32">
        <v>35000</v>
      </c>
      <c r="C45" s="32">
        <v>140000</v>
      </c>
      <c r="D45" s="1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9" t="s">
        <v>29</v>
      </c>
      <c r="B46" s="32">
        <v>25000</v>
      </c>
      <c r="C46" s="32">
        <v>100000</v>
      </c>
      <c r="D46" s="1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9" t="s">
        <v>32</v>
      </c>
      <c r="B47" s="32">
        <v>21000</v>
      </c>
      <c r="C47" s="32">
        <v>84000</v>
      </c>
      <c r="D47" s="1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9" t="s">
        <v>25</v>
      </c>
      <c r="B48" s="32">
        <v>56250</v>
      </c>
      <c r="C48" s="32">
        <v>225000</v>
      </c>
      <c r="D48" s="1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9" t="s">
        <v>27</v>
      </c>
      <c r="B49" s="32">
        <v>50000</v>
      </c>
      <c r="C49" s="32">
        <v>200000</v>
      </c>
      <c r="D49" s="1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9" t="s">
        <v>39</v>
      </c>
      <c r="B50" s="32">
        <v>50000</v>
      </c>
      <c r="C50" s="32">
        <v>200000</v>
      </c>
      <c r="D50" s="1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9"/>
      <c r="B51" s="32"/>
      <c r="C51" s="32"/>
      <c r="D51" s="1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9"/>
      <c r="B52" s="32"/>
      <c r="C52" s="32"/>
      <c r="D52" s="1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34" t="s">
        <v>2</v>
      </c>
      <c r="B53" s="13">
        <f>SUM(B26:B52)</f>
        <v>932819</v>
      </c>
      <c r="C53" s="24">
        <f>SUM(C26:C52)</f>
        <v>3699454</v>
      </c>
      <c r="D53" s="1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>
      <c r="A54" s="3"/>
      <c r="B54" s="12"/>
      <c r="C54" s="23"/>
      <c r="D54" s="1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34" t="s">
        <v>3</v>
      </c>
      <c r="B55" s="13">
        <f>SUM(B21+B53)</f>
        <v>1257970</v>
      </c>
      <c r="C55" s="24">
        <f>C21+C53</f>
        <v>5117843</v>
      </c>
      <c r="D55" s="1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>
      <c r="A56" s="2"/>
      <c r="B56" s="4"/>
      <c r="C56" s="4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8"/>
      <c r="B57" s="9"/>
      <c r="C57" s="9"/>
      <c r="D57" s="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9"/>
      <c r="B58" s="10"/>
      <c r="C58" s="10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9"/>
      <c r="B59" s="9"/>
      <c r="C59" s="9"/>
      <c r="D59" s="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6"/>
      <c r="B60" s="6"/>
      <c r="C60" s="6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7"/>
      <c r="B61" s="6"/>
      <c r="C61" s="9"/>
      <c r="D61" s="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6"/>
      <c r="B62" s="6"/>
      <c r="C62" s="6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7"/>
      <c r="B63" s="6"/>
      <c r="C63" s="6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6"/>
      <c r="B64" s="6"/>
      <c r="C64" s="6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8"/>
      <c r="B65" s="9"/>
      <c r="C65" s="9"/>
      <c r="D65" s="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9"/>
      <c r="B66" s="10"/>
      <c r="C66" s="10"/>
      <c r="D66" s="9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9"/>
      <c r="B67" s="9"/>
      <c r="C67" s="9"/>
      <c r="D67" s="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6"/>
      <c r="B68" s="6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>
      <c r="A69" s="7"/>
      <c r="B69" s="6"/>
      <c r="C69" s="9"/>
      <c r="D69" s="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>
      <c r="A70" s="6"/>
      <c r="B70" s="6"/>
      <c r="C70" s="6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>
      <c r="A71" s="7"/>
      <c r="B71" s="6"/>
      <c r="C71" s="6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2"/>
      <c r="B72" s="2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2"/>
      <c r="B73" s="2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2"/>
      <c r="B74" s="2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wynte</cp:lastModifiedBy>
  <cp:lastPrinted>2022-05-12T21:23:30Z</cp:lastPrinted>
  <dcterms:created xsi:type="dcterms:W3CDTF">2021-06-22T14:27:05Z</dcterms:created>
  <dcterms:modified xsi:type="dcterms:W3CDTF">2022-07-28T14:07:40Z</dcterms:modified>
</cp:coreProperties>
</file>